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Лист1!$A$1:$F$79</definedName>
  </definedNames>
  <calcPr calcId="152511"/>
</workbook>
</file>

<file path=xl/calcChain.xml><?xml version="1.0" encoding="utf-8"?>
<calcChain xmlns="http://schemas.openxmlformats.org/spreadsheetml/2006/main">
  <c r="D60" i="1" l="1"/>
  <c r="D39" i="1" l="1"/>
  <c r="D72" i="1" l="1"/>
  <c r="F74" i="1" l="1"/>
  <c r="E74" i="1"/>
  <c r="D74" i="1"/>
  <c r="F68" i="1"/>
  <c r="E68" i="1"/>
  <c r="D68" i="1"/>
  <c r="F70" i="1"/>
  <c r="E70" i="1"/>
  <c r="D70" i="1"/>
  <c r="F10" i="1"/>
  <c r="F9" i="1" s="1"/>
  <c r="F8" i="1" s="1"/>
  <c r="F11" i="1"/>
  <c r="E11" i="1"/>
  <c r="E10" i="1" s="1"/>
  <c r="E9" i="1" s="1"/>
  <c r="E8" i="1" s="1"/>
  <c r="D11" i="1"/>
  <c r="D10" i="1" s="1"/>
  <c r="D9" i="1" s="1"/>
  <c r="D8" i="1" s="1"/>
  <c r="D66" i="1"/>
  <c r="D64" i="1"/>
  <c r="D62" i="1"/>
  <c r="D58" i="1"/>
  <c r="D57" i="1" s="1"/>
  <c r="D16" i="1"/>
  <c r="D15" i="1" s="1"/>
  <c r="D53" i="1"/>
  <c r="D14" i="1" l="1"/>
  <c r="D13" i="1" s="1"/>
  <c r="D52" i="1"/>
  <c r="D51" i="1" s="1"/>
  <c r="E53" i="1" l="1"/>
  <c r="E52" i="1" s="1"/>
  <c r="F78" i="1" l="1"/>
  <c r="F77" i="1" s="1"/>
  <c r="F76" i="1" s="1"/>
  <c r="E78" i="1"/>
  <c r="E77" i="1" s="1"/>
  <c r="E76" i="1" s="1"/>
  <c r="D78" i="1"/>
  <c r="D77" i="1" s="1"/>
  <c r="D76" i="1" s="1"/>
  <c r="F58" i="1"/>
  <c r="E58" i="1"/>
  <c r="E39" i="1" l="1"/>
  <c r="F39" i="1"/>
  <c r="F62" i="1" l="1"/>
  <c r="E62" i="1"/>
  <c r="D21" i="1" l="1"/>
  <c r="D20" i="1" s="1"/>
  <c r="D19" i="1" s="1"/>
  <c r="D18" i="1" s="1"/>
  <c r="E21" i="1"/>
  <c r="E20" i="1" s="1"/>
  <c r="F21" i="1"/>
  <c r="F20" i="1" s="1"/>
  <c r="F64" i="1"/>
  <c r="E64" i="1"/>
  <c r="E19" i="1" l="1"/>
  <c r="E18" i="1" s="1"/>
  <c r="F19" i="1"/>
  <c r="F18" i="1" s="1"/>
  <c r="F66" i="1" l="1"/>
  <c r="F57" i="1" s="1"/>
  <c r="E66" i="1"/>
  <c r="E57" i="1" s="1"/>
  <c r="F31" i="1"/>
  <c r="F30" i="1" s="1"/>
  <c r="F29" i="1" s="1"/>
  <c r="F28" i="1" s="1"/>
  <c r="E31" i="1"/>
  <c r="E30" i="1" s="1"/>
  <c r="E29" i="1" s="1"/>
  <c r="E28" i="1" s="1"/>
  <c r="D31" i="1"/>
  <c r="D30" i="1" s="1"/>
  <c r="D29" i="1" s="1"/>
  <c r="D28" i="1" s="1"/>
  <c r="D56" i="1"/>
  <c r="F53" i="1"/>
  <c r="F52" i="1" s="1"/>
  <c r="F51" i="1" s="1"/>
  <c r="E51" i="1"/>
  <c r="F49" i="1"/>
  <c r="E49" i="1"/>
  <c r="D49" i="1"/>
  <c r="F26" i="1"/>
  <c r="F25" i="1" s="1"/>
  <c r="F24" i="1" s="1"/>
  <c r="F23" i="1" s="1"/>
  <c r="E26" i="1"/>
  <c r="E25" i="1" s="1"/>
  <c r="E24" i="1" s="1"/>
  <c r="E23" i="1" s="1"/>
  <c r="D26" i="1"/>
  <c r="D25" i="1" s="1"/>
  <c r="D24" i="1" s="1"/>
  <c r="D23" i="1" s="1"/>
  <c r="F43" i="1"/>
  <c r="E43" i="1"/>
  <c r="F45" i="1"/>
  <c r="E45" i="1"/>
  <c r="F47" i="1"/>
  <c r="E47" i="1"/>
  <c r="D43" i="1"/>
  <c r="D45" i="1"/>
  <c r="D47" i="1"/>
  <c r="F35" i="1"/>
  <c r="F34" i="1" s="1"/>
  <c r="F33" i="1" s="1"/>
  <c r="E35" i="1"/>
  <c r="E34" i="1" s="1"/>
  <c r="E33" i="1" s="1"/>
  <c r="D35" i="1"/>
  <c r="D34" i="1" s="1"/>
  <c r="D33" i="1" s="1"/>
  <c r="D7" i="1" l="1"/>
  <c r="F56" i="1"/>
  <c r="E56" i="1"/>
  <c r="D38" i="1"/>
  <c r="D37" i="1" s="1"/>
  <c r="F84" i="1"/>
  <c r="E84" i="1"/>
  <c r="D84" i="1"/>
  <c r="E38" i="1"/>
  <c r="E37" i="1" s="1"/>
  <c r="F38" i="1"/>
  <c r="F37" i="1" s="1"/>
  <c r="F7" i="1" l="1"/>
  <c r="E7" i="1"/>
</calcChain>
</file>

<file path=xl/sharedStrings.xml><?xml version="1.0" encoding="utf-8"?>
<sst xmlns="http://schemas.openxmlformats.org/spreadsheetml/2006/main" count="179" uniqueCount="115">
  <si>
    <t>(рублей)</t>
  </si>
  <si>
    <t>Наименование</t>
  </si>
  <si>
    <t>ЦСР</t>
  </si>
  <si>
    <t>ВР</t>
  </si>
  <si>
    <t>ВСЕГО РАСХОДОВ</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</si>
  <si>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</si>
  <si>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</si>
  <si>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</si>
  <si>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</si>
  <si>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</si>
  <si>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</si>
  <si>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</si>
  <si>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</si>
  <si>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</si>
  <si>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</si>
  <si>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</si>
  <si>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</si>
  <si>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</si>
  <si>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</si>
  <si>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</si>
  <si>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</si>
  <si>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</si>
  <si>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</si>
  <si>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</si>
  <si>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</si>
  <si>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</si>
  <si>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</si>
  <si>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</si>
  <si>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</si>
  <si>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</si>
  <si>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</si>
  <si>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</si>
  <si>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</si>
  <si>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</si>
  <si>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</si>
  <si>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</si>
  <si>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</si>
  <si>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</si>
  <si>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</si>
  <si>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</si>
  <si>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</si>
  <si>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</si>
  <si>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</si>
  <si>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</si>
  <si>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</si>
  <si>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</si>
  <si>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</si>
  <si>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</si>
  <si>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</si>
  <si>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</si>
  <si>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</si>
  <si>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</si>
  <si>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13 0 00 00000</t>
  </si>
  <si>
    <t>13 1 00 00000</t>
  </si>
  <si>
    <t>13 1 01 00000</t>
  </si>
  <si>
    <t>13 1 01 С1415</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</si>
  <si>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</si>
  <si>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</si>
  <si>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</si>
  <si>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</si>
  <si>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</si>
  <si>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77 2 00 С1439</t>
  </si>
  <si>
    <t>Реализация мероприятий по распространению официальной информации</t>
  </si>
  <si>
    <t>Мероприятия по благоустройству</t>
  </si>
  <si>
    <t>77 2 00 С1433</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</si>
  <si>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</si>
  <si>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</si>
  <si>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</si>
  <si>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</si>
  <si>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</si>
  <si>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</si>
  <si>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78 0 00 00000</t>
  </si>
  <si>
    <t>78 1 00 00000</t>
  </si>
  <si>
    <t>Резервный фонд местной администрации</t>
  </si>
  <si>
    <t>78 1 00 С1403</t>
  </si>
  <si>
    <t>Итого расходы на 2025 год</t>
  </si>
  <si>
    <t xml:space="preserve"> Межбюджетные трансферты</t>
  </si>
  <si>
    <t>Межбюджетные трансферты</t>
  </si>
  <si>
    <t>Итого расходы на 2026 год</t>
  </si>
  <si>
    <t>Приложение № 5</t>
  </si>
  <si>
    <t>Итого расходы на 2027 год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</si>
  <si>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</si>
  <si>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</si>
  <si>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</si>
  <si>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</si>
  <si>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</si>
  <si>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</si>
  <si>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</si>
  <si>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</si>
  <si>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</si>
  <si>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</si>
  <si>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</si>
  <si>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</si>
  <si>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</si>
  <si>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</si>
  <si>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</si>
  <si>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</si>
  <si>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02 0 00 00000</t>
  </si>
  <si>
    <t>02 1 00 00000</t>
  </si>
  <si>
    <t>02 1 01 00000</t>
  </si>
  <si>
    <t>02 1 01 С1445</t>
  </si>
  <si>
    <t>Отдельные мероприятия в области гражданской обороны, защита населения и территорий от чрезвычайных ситуаций</t>
  </si>
  <si>
    <t>77 2 00 С1460</t>
  </si>
  <si>
    <t>Закупка товаров, работ и услуг для обеспечения государственных  (муниципальных) нужд</t>
  </si>
  <si>
    <t>77 2 00 14005</t>
  </si>
  <si>
    <t>Капитальный ремонт системы электроснабжения нежилого здания по адресу: Курская область, Солнцевский район, с.Бунино, ул.Центральная ,д.39</t>
  </si>
  <si>
    <t>77 2 00 S4005</t>
  </si>
  <si>
    <t>Обеспечение деятельности Администрации Бунинского сельсовета Солнцевского района Курской области</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</si>
  <si>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</si>
  <si>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</si>
  <si>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Муниципальная программа «Профилактика преступлений и иных  правонарушений на территории Бунинского сельсовета на 2024-2026гг.»</t>
  </si>
  <si>
    <t>Благоустройство общественной территории (ограждение кладбища) с.Бунино Солнцевского района Курской области</t>
  </si>
  <si>
    <t>77 2 00 С4006</t>
  </si>
  <si>
    <t>Распределение бюджетных ассигнований по  целевым статьям (муниципальным программам муниципального образования "Бунинское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</si>
  <si>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 xml:space="preserve">к  Решению Собрания депутатов Бунинского сельсовета Солнцевского района  Курской области  от 28.02.2025г №02/4 "О внесении изменений и дополнений в решение Собрания Депутатов Бунинского сельсовета Солнцевского района Курской области от  19.12.2024 года № 12/56 «О бюджете муниципального образования "Бунинское сельское поселение "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</si>
</sst>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6"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xf numFmtId="0" fontId="14" fillId="0" borderId="0"/>
  </cellStyleXfs>
  <cellXfs count="35">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0" fontId="7" fillId="0" borderId="0" xfId="0" applyFont="1"/>
    <xf numFmtId="0" fontId="3" fillId="0" borderId="0" xfId="0" applyFont="1"/>
    <xf numFmtId="0" fontId="8" fillId="0" borderId="2" xfId="0" applyFont="1" applyBorder="1" applyAlignment="1">
      <alignment vertical="top"/>
    </xf>
    <xf numFmtId="0" fontId="10" fillId="3" borderId="2" xfId="0" applyFont="1" applyFill="1" applyBorder="1" applyAlignment="1">
      <alignment vertical="top" wrapText="1"/>
    </xf>
    <xf numFmtId="0" fontId="9" fillId="3" borderId="2" xfId="0" applyFont="1" applyFill="1" applyBorder="1" applyAlignment="1">
      <alignment vertical="top" wrapText="1"/>
    </xf>
    <xf numFmtId="0" fontId="11" fillId="3" borderId="2" xfId="0" applyFont="1" applyFill="1" applyBorder="1" applyAlignment="1">
      <alignment vertical="top" wrapText="1"/>
    </xf>
    <xf numFmtId="49" fontId="15" fillId="3" borderId="1" xfId="0" applyNumberFormat="1" applyFont="1" applyFill="1" applyBorder="1" applyAlignment="1">
      <alignment vertical="top" wrapText="1"/>
    </xf>
    <xf numFmtId="49" fontId="13" fillId="3" borderId="1" xfId="0" applyNumberFormat="1" applyFont="1" applyFill="1" applyBorder="1" applyAlignment="1">
      <alignment vertical="top" wrapText="1"/>
    </xf>
    <xf numFmtId="49" fontId="6" fillId="0" borderId="1" xfId="0" applyNumberFormat="1" applyFont="1" applyBorder="1" applyAlignment="1">
      <alignment vertical="top"/>
    </xf>
    <xf numFmtId="43" fontId="6" fillId="3" borderId="3" xfId="0" applyNumberFormat="1" applyFont="1" applyFill="1" applyBorder="1" applyAlignment="1">
      <alignment vertical="top"/>
    </xf>
    <xf numFmtId="49" fontId="4" fillId="3" borderId="1" xfId="0" applyNumberFormat="1" applyFont="1" applyFill="1" applyBorder="1" applyAlignment="1">
      <alignment vertical="top"/>
    </xf>
    <xf numFmtId="43" fontId="4" fillId="3" borderId="3" xfId="0" applyNumberFormat="1" applyFont="1" applyFill="1" applyBorder="1" applyAlignment="1">
      <alignment vertical="top"/>
    </xf>
    <xf numFmtId="49" fontId="5" fillId="3" borderId="1" xfId="0" applyNumberFormat="1" applyFont="1" applyFill="1" applyBorder="1" applyAlignment="1">
      <alignment vertical="top"/>
    </xf>
    <xf numFmtId="43" fontId="5" fillId="3" borderId="3" xfId="0" applyNumberFormat="1" applyFont="1" applyFill="1" applyBorder="1" applyAlignment="1">
      <alignment vertical="top"/>
    </xf>
    <xf numFmtId="49" fontId="3" fillId="3" borderId="1" xfId="0" applyNumberFormat="1" applyFont="1" applyFill="1" applyBorder="1" applyAlignment="1">
      <alignment vertical="top"/>
    </xf>
    <xf numFmtId="43" fontId="3" fillId="3" borderId="3" xfId="0" applyNumberFormat="1" applyFont="1" applyFill="1" applyBorder="1" applyAlignment="1">
      <alignment vertical="top"/>
    </xf>
    <xf numFmtId="43" fontId="3" fillId="3" borderId="1" xfId="0" applyNumberFormat="1" applyFont="1" applyFill="1" applyBorder="1" applyAlignment="1">
      <alignment vertical="top"/>
    </xf>
    <xf numFmtId="49" fontId="12" fillId="3" borderId="1" xfId="1" applyNumberFormat="1" applyFont="1" applyFill="1" applyBorder="1" applyAlignment="1">
      <alignment horizontal="center" vertical="top" wrapText="1"/>
    </xf>
    <xf numFmtId="49" fontId="13" fillId="3" borderId="1" xfId="1" applyNumberFormat="1" applyFont="1" applyFill="1" applyBorder="1" applyAlignment="1">
      <alignment horizontal="center" vertical="top" wrapText="1"/>
    </xf>
    <xf numFmtId="49" fontId="15" fillId="3" borderId="1" xfId="1" applyNumberFormat="1" applyFont="1" applyFill="1" applyBorder="1" applyAlignment="1">
      <alignment horizontal="center" vertical="top" wrapText="1"/>
    </xf>
    <xf numFmtId="43" fontId="0" fillId="0" borderId="0" xfId="0" applyNumberFormat="1"/>
    <xf numFmtId="49" fontId="3" fillId="3" borderId="1" xfId="0" applyNumberFormat="1" applyFont="1" applyFill="1" applyBorder="1"/>
    <xf numFmtId="49" fontId="4" fillId="3" borderId="1" xfId="0" applyNumberFormat="1" applyFont="1" applyFill="1" applyBorder="1"/>
    <xf numFmtId="43" fontId="3" fillId="3" borderId="3" xfId="0" applyNumberFormat="1" applyFont="1" applyFill="1" applyBorder="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84"/>
  <sheetViews>
    <sheetView tabSelected="1" topLeftCell="A70" zoomScale="60" zoomScaleNormal="60" zoomScaleSheetLayoutView="110" workbookViewId="0">
      <selection activeCell="F79" sqref="A1:F79"/>
    </sheetView>
  </sheetViews>
  <sheetFormatPr defaultRowHeight="15" x14ac:dyDescent="0.25"/>
  <cols>
    <col min="1" max="1" width="49.85546875" customWidth="1"/>
    <col min="2" max="2" width="17" customWidth="1"/>
    <col min="3" max="3" width="8.42578125" customWidth="1"/>
    <col min="4" max="4" width="22.140625" customWidth="1"/>
    <col min="5" max="5" width="24.28515625" customWidth="1"/>
    <col min="6" max="6" width="23.85546875" customWidth="1"/>
  </cols>
  <sheetData>
    <row r="1" spans="1:6" ht="31.5" customHeight="1" x14ac:dyDescent="0.25">
      <c r="A1" s="9"/>
      <c r="B1" s="9"/>
      <c r="C1" s="9"/>
      <c r="D1" s="34" t="s">
        <v>79</v>
      </c>
      <c r="E1" s="34"/>
      <c r="F1" s="34"/>
    </row>
    <row r="2" spans="1:6" ht="103.5" customHeight="1" x14ac:dyDescent="0.25">
      <c r="A2" s="9"/>
      <c r="B2" s="33" t="s">
        <v>114</v>
      </c>
      <c r="C2" s="33"/>
      <c r="D2" s="33"/>
      <c r="E2" s="33"/>
      <c r="F2" s="33"/>
    </row>
    <row r="3" spans="1:6" ht="56.25" customHeight="1" x14ac:dyDescent="0.25">
      <c r="A3" s="32" t="s">
        <v>113</v>
      </c>
      <c r="B3" s="32"/>
      <c r="C3" s="32"/>
      <c r="D3" s="32"/>
      <c r="E3" s="32"/>
      <c r="F3" s="32"/>
    </row>
    <row r="4" spans="1:6" ht="1.5" hidden="1" customHeight="1" x14ac:dyDescent="0.25">
      <c r="A4" s="8"/>
      <c r="B4" s="8"/>
      <c r="C4" s="8"/>
      <c r="D4" s="8"/>
      <c r="E4" s="8"/>
      <c r="F4" s="8"/>
    </row>
    <row r="5" spans="1:6" x14ac:dyDescent="0.25">
      <c r="A5" s="1"/>
      <c r="B5" s="2"/>
      <c r="C5" s="3"/>
      <c r="D5" s="4"/>
      <c r="E5" s="8"/>
      <c r="F5" s="8" t="s">
        <v>0</v>
      </c>
    </row>
    <row r="6" spans="1:6" ht="28.5" x14ac:dyDescent="0.25">
      <c r="A6" s="5" t="s">
        <v>1</v>
      </c>
      <c r="B6" s="6" t="s">
        <v>2</v>
      </c>
      <c r="C6" s="6" t="s">
        <v>3</v>
      </c>
      <c r="D6" s="7" t="s">
        <v>75</v>
      </c>
      <c r="E6" s="7" t="s">
        <v>78</v>
      </c>
      <c r="F6" s="7" t="s">
        <v>80</v>
      </c>
    </row>
    <row r="7" spans="1:6" ht="18.75" x14ac:dyDescent="0.25">
      <c r="A7" s="10" t="s">
        <v>4</v>
      </c>
      <c r="B7" s="16"/>
      <c r="C7" s="16"/>
      <c r="D7" s="17">
        <f>SUM(D13+D18+D23+D28+D8+D33+D37+D51+D76+D56)</f>
        <v>22870827.420000002</v>
      </c>
      <c r="E7" s="17">
        <f>E13+E18+E23+E28+E33+E37+E51+E56+E76+E8</f>
        <v>14225189</v>
      </c>
      <c r="F7" s="17">
        <f>F13+F18+F23+F28+F33+F37+F51+F56+F76+F8</f>
        <v>14784774</v>
      </c>
    </row>
    <row r="8" spans="1:6" ht="51" x14ac:dyDescent="0.25">
      <c r="A8" s="12" t="s">
        <v>92</v>
      </c>
      <c r="B8" s="30" t="s">
        <v>97</v>
      </c>
      <c r="C8" s="18"/>
      <c r="D8" s="19">
        <f>SUM(D9)</f>
        <v>200000</v>
      </c>
      <c r="E8" s="19">
        <f t="shared" ref="D8:F9" si="0">SUM(E9)</f>
        <v>200000</v>
      </c>
      <c r="F8" s="19">
        <f t="shared" si="0"/>
        <v>200000</v>
      </c>
    </row>
    <row r="9" spans="1:6" ht="81" customHeight="1" x14ac:dyDescent="0.25">
      <c r="A9" s="11" t="s">
        <v>93</v>
      </c>
      <c r="B9" s="29" t="s">
        <v>98</v>
      </c>
      <c r="C9" s="22"/>
      <c r="D9" s="23">
        <f t="shared" si="0"/>
        <v>200000</v>
      </c>
      <c r="E9" s="23">
        <f t="shared" si="0"/>
        <v>200000</v>
      </c>
      <c r="F9" s="23">
        <f t="shared" si="0"/>
        <v>200000</v>
      </c>
    </row>
    <row r="10" spans="1:6" ht="25.5" x14ac:dyDescent="0.25">
      <c r="A10" s="11" t="s">
        <v>94</v>
      </c>
      <c r="B10" s="29" t="s">
        <v>99</v>
      </c>
      <c r="C10" s="22"/>
      <c r="D10" s="23">
        <f>SUM(D11)</f>
        <v>200000</v>
      </c>
      <c r="E10" s="23">
        <f>SUM(E11)</f>
        <v>200000</v>
      </c>
      <c r="F10" s="23">
        <f>SUM(F12)</f>
        <v>200000</v>
      </c>
    </row>
    <row r="11" spans="1:6" ht="27.75" customHeight="1" x14ac:dyDescent="0.25">
      <c r="A11" s="11" t="s">
        <v>95</v>
      </c>
      <c r="B11" s="29" t="s">
        <v>100</v>
      </c>
      <c r="C11" s="22"/>
      <c r="D11" s="23">
        <f>SUM(D12)</f>
        <v>200000</v>
      </c>
      <c r="E11" s="23">
        <f>SUM(E12)</f>
        <v>200000</v>
      </c>
      <c r="F11" s="23">
        <f>SUM(F12)</f>
        <v>200000</v>
      </c>
    </row>
    <row r="12" spans="1:6" ht="22.5" customHeight="1" x14ac:dyDescent="0.25">
      <c r="A12" s="11" t="s">
        <v>96</v>
      </c>
      <c r="B12" s="29" t="s">
        <v>100</v>
      </c>
      <c r="C12" s="22"/>
      <c r="D12" s="23">
        <v>200000</v>
      </c>
      <c r="E12" s="23">
        <v>200000</v>
      </c>
      <c r="F12" s="23">
        <v>200000</v>
      </c>
    </row>
    <row r="13" spans="1:6" ht="44.25" customHeight="1" x14ac:dyDescent="0.25">
      <c r="A13" s="12" t="s">
        <v>81</v>
      </c>
      <c r="B13" s="18" t="s">
        <v>26</v>
      </c>
      <c r="C13" s="18"/>
      <c r="D13" s="19">
        <f>D14</f>
        <v>676324</v>
      </c>
      <c r="E13" s="19">
        <v>0</v>
      </c>
      <c r="F13" s="19">
        <v>0</v>
      </c>
    </row>
    <row r="14" spans="1:6" ht="46.5" customHeight="1" x14ac:dyDescent="0.25">
      <c r="A14" s="11" t="s">
        <v>82</v>
      </c>
      <c r="B14" s="22" t="s">
        <v>27</v>
      </c>
      <c r="C14" s="20"/>
      <c r="D14" s="21">
        <f>D15</f>
        <v>676324</v>
      </c>
      <c r="E14" s="21">
        <v>0</v>
      </c>
      <c r="F14" s="21">
        <v>0</v>
      </c>
    </row>
    <row r="15" spans="1:6" ht="32.25" customHeight="1" x14ac:dyDescent="0.25">
      <c r="A15" s="11" t="s">
        <v>29</v>
      </c>
      <c r="B15" s="22" t="s">
        <v>28</v>
      </c>
      <c r="C15" s="22"/>
      <c r="D15" s="23">
        <f>D16</f>
        <v>676324</v>
      </c>
      <c r="E15" s="23">
        <v>0</v>
      </c>
      <c r="F15" s="23">
        <v>0</v>
      </c>
    </row>
    <row r="16" spans="1:6" ht="24" customHeight="1" x14ac:dyDescent="0.25">
      <c r="A16" s="11" t="s">
        <v>31</v>
      </c>
      <c r="B16" s="22" t="s">
        <v>30</v>
      </c>
      <c r="C16" s="22"/>
      <c r="D16" s="23">
        <f>D17</f>
        <v>676324</v>
      </c>
      <c r="E16" s="23">
        <v>0</v>
      </c>
      <c r="F16" s="23">
        <v>0</v>
      </c>
    </row>
    <row r="17" spans="1:6" ht="36.75" customHeight="1" x14ac:dyDescent="0.25">
      <c r="A17" s="11" t="s">
        <v>32</v>
      </c>
      <c r="B17" s="22" t="s">
        <v>30</v>
      </c>
      <c r="C17" s="22" t="s">
        <v>33</v>
      </c>
      <c r="D17" s="23">
        <v>676324</v>
      </c>
      <c r="E17" s="23">
        <v>0</v>
      </c>
      <c r="F17" s="23">
        <v>0</v>
      </c>
    </row>
    <row r="18" spans="1:6" ht="45" customHeight="1" x14ac:dyDescent="0.25">
      <c r="A18" s="12" t="s">
        <v>110</v>
      </c>
      <c r="B18" s="20" t="s">
        <v>34</v>
      </c>
      <c r="C18" s="18"/>
      <c r="D18" s="19">
        <f>D19</f>
        <v>10000</v>
      </c>
      <c r="E18" s="19">
        <f t="shared" ref="D18:E21" si="1">E19</f>
        <v>10000</v>
      </c>
      <c r="F18" s="19">
        <f t="shared" ref="F18" si="2">F19</f>
        <v>0</v>
      </c>
    </row>
    <row r="19" spans="1:6" ht="48" customHeight="1" x14ac:dyDescent="0.25">
      <c r="A19" s="11" t="s">
        <v>83</v>
      </c>
      <c r="B19" s="22" t="s">
        <v>35</v>
      </c>
      <c r="C19" s="20"/>
      <c r="D19" s="21">
        <f>D20</f>
        <v>10000</v>
      </c>
      <c r="E19" s="21">
        <f t="shared" si="1"/>
        <v>10000</v>
      </c>
      <c r="F19" s="21">
        <f>F20</f>
        <v>0</v>
      </c>
    </row>
    <row r="20" spans="1:6" ht="50.25" customHeight="1" x14ac:dyDescent="0.25">
      <c r="A20" s="11" t="s">
        <v>84</v>
      </c>
      <c r="B20" s="22" t="s">
        <v>36</v>
      </c>
      <c r="C20" s="22"/>
      <c r="D20" s="23">
        <f t="shared" si="1"/>
        <v>10000</v>
      </c>
      <c r="E20" s="23">
        <f t="shared" si="1"/>
        <v>10000</v>
      </c>
      <c r="F20" s="23">
        <f>F21</f>
        <v>0</v>
      </c>
    </row>
    <row r="21" spans="1:6" ht="60" customHeight="1" x14ac:dyDescent="0.25">
      <c r="A21" s="11" t="s">
        <v>85</v>
      </c>
      <c r="B21" s="22" t="s">
        <v>37</v>
      </c>
      <c r="C21" s="22"/>
      <c r="D21" s="23">
        <f t="shared" si="1"/>
        <v>10000</v>
      </c>
      <c r="E21" s="23">
        <f t="shared" si="1"/>
        <v>10000</v>
      </c>
      <c r="F21" s="23">
        <f>F22</f>
        <v>0</v>
      </c>
    </row>
    <row r="22" spans="1:6" ht="35.25" customHeight="1" x14ac:dyDescent="0.25">
      <c r="A22" s="11" t="s">
        <v>32</v>
      </c>
      <c r="B22" s="22" t="s">
        <v>37</v>
      </c>
      <c r="C22" s="22" t="s">
        <v>33</v>
      </c>
      <c r="D22" s="23">
        <v>10000</v>
      </c>
      <c r="E22" s="24">
        <v>10000</v>
      </c>
      <c r="F22" s="24">
        <v>0</v>
      </c>
    </row>
    <row r="23" spans="1:6" ht="45" customHeight="1" x14ac:dyDescent="0.25">
      <c r="A23" s="12" t="s">
        <v>86</v>
      </c>
      <c r="B23" s="18" t="s">
        <v>52</v>
      </c>
      <c r="C23" s="18"/>
      <c r="D23" s="19">
        <f>D24</f>
        <v>25000</v>
      </c>
      <c r="E23" s="19">
        <f t="shared" ref="E23:F23" si="3">E24</f>
        <v>0</v>
      </c>
      <c r="F23" s="19">
        <f t="shared" si="3"/>
        <v>0</v>
      </c>
    </row>
    <row r="24" spans="1:6" ht="45.75" customHeight="1" x14ac:dyDescent="0.25">
      <c r="A24" s="11" t="s">
        <v>87</v>
      </c>
      <c r="B24" s="29" t="s">
        <v>53</v>
      </c>
      <c r="C24" s="22"/>
      <c r="D24" s="23">
        <f>D25</f>
        <v>25000</v>
      </c>
      <c r="E24" s="23">
        <f t="shared" ref="E24:F24" si="4">E25</f>
        <v>0</v>
      </c>
      <c r="F24" s="23">
        <f t="shared" si="4"/>
        <v>0</v>
      </c>
    </row>
    <row r="25" spans="1:6" ht="46.5" customHeight="1" x14ac:dyDescent="0.25">
      <c r="A25" s="11" t="s">
        <v>88</v>
      </c>
      <c r="B25" s="29" t="s">
        <v>54</v>
      </c>
      <c r="C25" s="22"/>
      <c r="D25" s="23">
        <f>D26</f>
        <v>25000</v>
      </c>
      <c r="E25" s="23">
        <f t="shared" ref="E25:F25" si="5">E26</f>
        <v>0</v>
      </c>
      <c r="F25" s="23">
        <f t="shared" si="5"/>
        <v>0</v>
      </c>
    </row>
    <row r="26" spans="1:6" ht="32.25" customHeight="1" x14ac:dyDescent="0.25">
      <c r="A26" s="11" t="s">
        <v>89</v>
      </c>
      <c r="B26" s="29" t="s">
        <v>55</v>
      </c>
      <c r="C26" s="22"/>
      <c r="D26" s="23">
        <f>D27</f>
        <v>25000</v>
      </c>
      <c r="E26" s="23">
        <f t="shared" ref="E26:F26" si="6">E27</f>
        <v>0</v>
      </c>
      <c r="F26" s="23">
        <f t="shared" si="6"/>
        <v>0</v>
      </c>
    </row>
    <row r="27" spans="1:6" ht="33.75" customHeight="1" x14ac:dyDescent="0.25">
      <c r="A27" s="11" t="s">
        <v>90</v>
      </c>
      <c r="B27" s="29" t="s">
        <v>55</v>
      </c>
      <c r="C27" s="22" t="s">
        <v>33</v>
      </c>
      <c r="D27" s="23">
        <v>25000</v>
      </c>
      <c r="E27" s="24">
        <v>0</v>
      </c>
      <c r="F27" s="24">
        <v>0</v>
      </c>
    </row>
    <row r="28" spans="1:6" ht="69.75" customHeight="1" x14ac:dyDescent="0.25">
      <c r="A28" s="12" t="s">
        <v>91</v>
      </c>
      <c r="B28" s="18" t="s">
        <v>56</v>
      </c>
      <c r="C28" s="18"/>
      <c r="D28" s="19">
        <f>D29</f>
        <v>10000</v>
      </c>
      <c r="E28" s="19">
        <f t="shared" ref="D28:F30" si="7">E29</f>
        <v>10000</v>
      </c>
      <c r="F28" s="19">
        <f t="shared" si="7"/>
        <v>10000</v>
      </c>
    </row>
    <row r="29" spans="1:6" ht="33.75" customHeight="1" x14ac:dyDescent="0.25">
      <c r="A29" s="11" t="s">
        <v>67</v>
      </c>
      <c r="B29" s="20" t="s">
        <v>57</v>
      </c>
      <c r="C29" s="20"/>
      <c r="D29" s="21">
        <f t="shared" si="7"/>
        <v>10000</v>
      </c>
      <c r="E29" s="21">
        <f t="shared" si="7"/>
        <v>10000</v>
      </c>
      <c r="F29" s="21">
        <f t="shared" si="7"/>
        <v>10000</v>
      </c>
    </row>
    <row r="30" spans="1:6" ht="72.75" customHeight="1" x14ac:dyDescent="0.25">
      <c r="A30" s="11" t="s">
        <v>60</v>
      </c>
      <c r="B30" s="22" t="s">
        <v>58</v>
      </c>
      <c r="C30" s="22"/>
      <c r="D30" s="23">
        <f t="shared" si="7"/>
        <v>10000</v>
      </c>
      <c r="E30" s="23">
        <f t="shared" si="7"/>
        <v>10000</v>
      </c>
      <c r="F30" s="23">
        <f t="shared" si="7"/>
        <v>10000</v>
      </c>
    </row>
    <row r="31" spans="1:6" ht="51.75" customHeight="1" x14ac:dyDescent="0.25">
      <c r="A31" s="11" t="s">
        <v>68</v>
      </c>
      <c r="B31" s="22" t="s">
        <v>59</v>
      </c>
      <c r="C31" s="22"/>
      <c r="D31" s="23">
        <f>D32</f>
        <v>10000</v>
      </c>
      <c r="E31" s="23">
        <f>E32</f>
        <v>10000</v>
      </c>
      <c r="F31" s="23">
        <f>F32</f>
        <v>10000</v>
      </c>
    </row>
    <row r="32" spans="1:6" ht="33.75" customHeight="1" x14ac:dyDescent="0.25">
      <c r="A32" s="11" t="s">
        <v>32</v>
      </c>
      <c r="B32" s="22" t="s">
        <v>59</v>
      </c>
      <c r="C32" s="22" t="s">
        <v>33</v>
      </c>
      <c r="D32" s="23">
        <v>10000</v>
      </c>
      <c r="E32" s="24">
        <v>10000</v>
      </c>
      <c r="F32" s="24">
        <v>10000</v>
      </c>
    </row>
    <row r="33" spans="1:6" ht="35.25" customHeight="1" x14ac:dyDescent="0.25">
      <c r="A33" s="12" t="s">
        <v>5</v>
      </c>
      <c r="B33" s="18" t="s">
        <v>6</v>
      </c>
      <c r="C33" s="18"/>
      <c r="D33" s="19">
        <f>D34</f>
        <v>1003929</v>
      </c>
      <c r="E33" s="19">
        <f t="shared" ref="E33:F33" si="8">E34</f>
        <v>1003929</v>
      </c>
      <c r="F33" s="19">
        <f t="shared" si="8"/>
        <v>1003929</v>
      </c>
    </row>
    <row r="34" spans="1:6" ht="21.75" customHeight="1" x14ac:dyDescent="0.25">
      <c r="A34" s="11" t="s">
        <v>7</v>
      </c>
      <c r="B34" s="22" t="s">
        <v>8</v>
      </c>
      <c r="C34" s="22"/>
      <c r="D34" s="23">
        <f>D35</f>
        <v>1003929</v>
      </c>
      <c r="E34" s="23">
        <f t="shared" ref="E34:F34" si="9">E35</f>
        <v>1003929</v>
      </c>
      <c r="F34" s="23">
        <f t="shared" si="9"/>
        <v>1003929</v>
      </c>
    </row>
    <row r="35" spans="1:6" ht="31.5" customHeight="1" x14ac:dyDescent="0.25">
      <c r="A35" s="11" t="s">
        <v>9</v>
      </c>
      <c r="B35" s="22" t="s">
        <v>10</v>
      </c>
      <c r="C35" s="22"/>
      <c r="D35" s="23">
        <f>D36</f>
        <v>1003929</v>
      </c>
      <c r="E35" s="23">
        <f t="shared" ref="E35:F35" si="10">E36</f>
        <v>1003929</v>
      </c>
      <c r="F35" s="23">
        <f t="shared" si="10"/>
        <v>1003929</v>
      </c>
    </row>
    <row r="36" spans="1:6" ht="69.75" customHeight="1" x14ac:dyDescent="0.25">
      <c r="A36" s="11" t="s">
        <v>11</v>
      </c>
      <c r="B36" s="22" t="s">
        <v>10</v>
      </c>
      <c r="C36" s="22" t="s">
        <v>12</v>
      </c>
      <c r="D36" s="23">
        <v>1003929</v>
      </c>
      <c r="E36" s="24">
        <v>1003929</v>
      </c>
      <c r="F36" s="24">
        <v>1003929</v>
      </c>
    </row>
    <row r="37" spans="1:6" ht="22.5" customHeight="1" x14ac:dyDescent="0.25">
      <c r="A37" s="12" t="s">
        <v>13</v>
      </c>
      <c r="B37" s="18" t="s">
        <v>14</v>
      </c>
      <c r="C37" s="18"/>
      <c r="D37" s="19">
        <f>D38</f>
        <v>2360391</v>
      </c>
      <c r="E37" s="19">
        <f>E38</f>
        <v>1838071</v>
      </c>
      <c r="F37" s="19">
        <f t="shared" ref="F37" si="11">F38</f>
        <v>1838071</v>
      </c>
    </row>
    <row r="38" spans="1:6" ht="29.25" customHeight="1" x14ac:dyDescent="0.25">
      <c r="A38" s="11" t="s">
        <v>107</v>
      </c>
      <c r="B38" s="22" t="s">
        <v>15</v>
      </c>
      <c r="C38" s="22"/>
      <c r="D38" s="23">
        <f>D39+D43+D45+D47+D49</f>
        <v>2360391</v>
      </c>
      <c r="E38" s="23">
        <f>E39+E43+E45+E47+E49</f>
        <v>1838071</v>
      </c>
      <c r="F38" s="23">
        <f t="shared" ref="F38" si="12">F39+F43+F45+F47+F49</f>
        <v>1838071</v>
      </c>
    </row>
    <row r="39" spans="1:6" ht="35.25" customHeight="1" x14ac:dyDescent="0.25">
      <c r="A39" s="11" t="s">
        <v>9</v>
      </c>
      <c r="B39" s="22" t="s">
        <v>16</v>
      </c>
      <c r="C39" s="22"/>
      <c r="D39" s="23">
        <f>D40+D42+D41</f>
        <v>1838071</v>
      </c>
      <c r="E39" s="23">
        <f>E40+E42+E41</f>
        <v>1838071</v>
      </c>
      <c r="F39" s="23">
        <f>F40+F42+F41</f>
        <v>1838071</v>
      </c>
    </row>
    <row r="40" spans="1:6" ht="58.5" customHeight="1" x14ac:dyDescent="0.25">
      <c r="A40" s="11" t="s">
        <v>11</v>
      </c>
      <c r="B40" s="22" t="s">
        <v>16</v>
      </c>
      <c r="C40" s="22" t="s">
        <v>12</v>
      </c>
      <c r="D40" s="23">
        <v>1638395</v>
      </c>
      <c r="E40" s="24">
        <v>1638395</v>
      </c>
      <c r="F40" s="24">
        <v>1638395</v>
      </c>
    </row>
    <row r="41" spans="1:6" ht="33.75" customHeight="1" x14ac:dyDescent="0.25">
      <c r="A41" s="11" t="s">
        <v>32</v>
      </c>
      <c r="B41" s="22" t="s">
        <v>16</v>
      </c>
      <c r="C41" s="22" t="s">
        <v>33</v>
      </c>
      <c r="D41" s="23">
        <v>186676</v>
      </c>
      <c r="E41" s="24">
        <v>186676</v>
      </c>
      <c r="F41" s="24">
        <v>186676</v>
      </c>
    </row>
    <row r="42" spans="1:6" ht="22.5" customHeight="1" x14ac:dyDescent="0.25">
      <c r="A42" s="11" t="s">
        <v>17</v>
      </c>
      <c r="B42" s="22" t="s">
        <v>16</v>
      </c>
      <c r="C42" s="22" t="s">
        <v>18</v>
      </c>
      <c r="D42" s="23">
        <v>13000</v>
      </c>
      <c r="E42" s="24">
        <v>13000</v>
      </c>
      <c r="F42" s="24">
        <v>13000</v>
      </c>
    </row>
    <row r="43" spans="1:6" ht="30.75" customHeight="1" x14ac:dyDescent="0.25">
      <c r="A43" s="11" t="s">
        <v>23</v>
      </c>
      <c r="B43" s="22" t="s">
        <v>20</v>
      </c>
      <c r="C43" s="22"/>
      <c r="D43" s="23">
        <f>D44</f>
        <v>5000</v>
      </c>
      <c r="E43" s="24">
        <f>E44</f>
        <v>0</v>
      </c>
      <c r="F43" s="24">
        <f>F44</f>
        <v>0</v>
      </c>
    </row>
    <row r="44" spans="1:6" ht="22.5" customHeight="1" x14ac:dyDescent="0.25">
      <c r="A44" s="11" t="s">
        <v>76</v>
      </c>
      <c r="B44" s="22" t="s">
        <v>20</v>
      </c>
      <c r="C44" s="22" t="s">
        <v>19</v>
      </c>
      <c r="D44" s="23">
        <v>5000</v>
      </c>
      <c r="E44" s="24"/>
      <c r="F44" s="24"/>
    </row>
    <row r="45" spans="1:6" ht="48" customHeight="1" x14ac:dyDescent="0.25">
      <c r="A45" s="11" t="s">
        <v>24</v>
      </c>
      <c r="B45" s="22" t="s">
        <v>21</v>
      </c>
      <c r="C45" s="22"/>
      <c r="D45" s="23">
        <f>D46</f>
        <v>5000</v>
      </c>
      <c r="E45" s="24">
        <f>E46</f>
        <v>0</v>
      </c>
      <c r="F45" s="24">
        <f>F46</f>
        <v>0</v>
      </c>
    </row>
    <row r="46" spans="1:6" ht="19.5" customHeight="1" x14ac:dyDescent="0.25">
      <c r="A46" s="11" t="s">
        <v>77</v>
      </c>
      <c r="B46" s="22" t="s">
        <v>21</v>
      </c>
      <c r="C46" s="22" t="s">
        <v>19</v>
      </c>
      <c r="D46" s="23">
        <v>5000</v>
      </c>
      <c r="E46" s="24">
        <v>0</v>
      </c>
      <c r="F46" s="24">
        <v>0</v>
      </c>
    </row>
    <row r="47" spans="1:6" ht="90" customHeight="1" x14ac:dyDescent="0.25">
      <c r="A47" s="11" t="s">
        <v>25</v>
      </c>
      <c r="B47" s="22" t="s">
        <v>22</v>
      </c>
      <c r="C47" s="22"/>
      <c r="D47" s="23">
        <f>D48</f>
        <v>256160</v>
      </c>
      <c r="E47" s="24">
        <f>E48</f>
        <v>0</v>
      </c>
      <c r="F47" s="24">
        <f>F48</f>
        <v>0</v>
      </c>
    </row>
    <row r="48" spans="1:6" ht="15.75" x14ac:dyDescent="0.25">
      <c r="A48" s="11" t="s">
        <v>77</v>
      </c>
      <c r="B48" s="22" t="s">
        <v>22</v>
      </c>
      <c r="C48" s="22" t="s">
        <v>19</v>
      </c>
      <c r="D48" s="23">
        <v>256160</v>
      </c>
      <c r="E48" s="24">
        <v>0</v>
      </c>
      <c r="F48" s="24">
        <v>0</v>
      </c>
    </row>
    <row r="49" spans="1:6" ht="45.75" customHeight="1" x14ac:dyDescent="0.25">
      <c r="A49" s="11" t="s">
        <v>39</v>
      </c>
      <c r="B49" s="22" t="s">
        <v>38</v>
      </c>
      <c r="C49" s="22"/>
      <c r="D49" s="23">
        <f>D50</f>
        <v>256160</v>
      </c>
      <c r="E49" s="23">
        <f>E50</f>
        <v>0</v>
      </c>
      <c r="F49" s="23">
        <f>F50</f>
        <v>0</v>
      </c>
    </row>
    <row r="50" spans="1:6" ht="15.75" x14ac:dyDescent="0.25">
      <c r="A50" s="11" t="s">
        <v>77</v>
      </c>
      <c r="B50" s="22" t="s">
        <v>38</v>
      </c>
      <c r="C50" s="22" t="s">
        <v>19</v>
      </c>
      <c r="D50" s="23">
        <v>256160</v>
      </c>
      <c r="E50" s="23">
        <v>0</v>
      </c>
      <c r="F50" s="23">
        <v>0</v>
      </c>
    </row>
    <row r="51" spans="1:6" ht="33" customHeight="1" x14ac:dyDescent="0.25">
      <c r="A51" s="13" t="s">
        <v>41</v>
      </c>
      <c r="B51" s="20" t="s">
        <v>40</v>
      </c>
      <c r="C51" s="20"/>
      <c r="D51" s="21">
        <f>D52</f>
        <v>11659818.42</v>
      </c>
      <c r="E51" s="21">
        <f>E52</f>
        <v>10100652</v>
      </c>
      <c r="F51" s="21">
        <f t="shared" ref="F51" si="13">F52</f>
        <v>10653993</v>
      </c>
    </row>
    <row r="52" spans="1:6" ht="27" customHeight="1" x14ac:dyDescent="0.25">
      <c r="A52" s="11" t="s">
        <v>43</v>
      </c>
      <c r="B52" s="22" t="s">
        <v>42</v>
      </c>
      <c r="C52" s="22"/>
      <c r="D52" s="23">
        <f>D53</f>
        <v>11659818.42</v>
      </c>
      <c r="E52" s="23">
        <f>E53</f>
        <v>10100652</v>
      </c>
      <c r="F52" s="23">
        <f t="shared" ref="F52" si="14">F53</f>
        <v>10653993</v>
      </c>
    </row>
    <row r="53" spans="1:6" ht="33.75" customHeight="1" x14ac:dyDescent="0.25">
      <c r="A53" s="11" t="s">
        <v>45</v>
      </c>
      <c r="B53" s="22" t="s">
        <v>44</v>
      </c>
      <c r="C53" s="22"/>
      <c r="D53" s="23">
        <f>D54+D55</f>
        <v>11659818.42</v>
      </c>
      <c r="E53" s="23">
        <f>E54+E55</f>
        <v>10100652</v>
      </c>
      <c r="F53" s="23">
        <f t="shared" ref="F53" si="15">F54+F55</f>
        <v>10653993</v>
      </c>
    </row>
    <row r="54" spans="1:6" ht="40.5" customHeight="1" x14ac:dyDescent="0.25">
      <c r="A54" s="11" t="s">
        <v>32</v>
      </c>
      <c r="B54" s="22" t="s">
        <v>44</v>
      </c>
      <c r="C54" s="22" t="s">
        <v>33</v>
      </c>
      <c r="D54" s="23">
        <v>821400</v>
      </c>
      <c r="E54" s="24">
        <v>976324</v>
      </c>
      <c r="F54" s="24">
        <v>766398</v>
      </c>
    </row>
    <row r="55" spans="1:6" ht="23.25" customHeight="1" x14ac:dyDescent="0.25">
      <c r="A55" s="11" t="s">
        <v>17</v>
      </c>
      <c r="B55" s="22" t="s">
        <v>44</v>
      </c>
      <c r="C55" s="22" t="s">
        <v>18</v>
      </c>
      <c r="D55" s="23">
        <v>10838418.42</v>
      </c>
      <c r="E55" s="24">
        <v>9124328</v>
      </c>
      <c r="F55" s="24">
        <v>9887595</v>
      </c>
    </row>
    <row r="56" spans="1:6" ht="33.75" customHeight="1" x14ac:dyDescent="0.25">
      <c r="A56" s="12" t="s">
        <v>46</v>
      </c>
      <c r="B56" s="18" t="s">
        <v>47</v>
      </c>
      <c r="C56" s="18"/>
      <c r="D56" s="19">
        <f t="shared" ref="D56:F58" si="16">D57</f>
        <v>6920365</v>
      </c>
      <c r="E56" s="19">
        <f t="shared" si="16"/>
        <v>1057537</v>
      </c>
      <c r="F56" s="19">
        <f t="shared" si="16"/>
        <v>1073781</v>
      </c>
    </row>
    <row r="57" spans="1:6" ht="22.5" customHeight="1" x14ac:dyDescent="0.25">
      <c r="A57" s="11" t="s">
        <v>48</v>
      </c>
      <c r="B57" s="22" t="s">
        <v>49</v>
      </c>
      <c r="C57" s="22"/>
      <c r="D57" s="23">
        <f>D58+D62+D64+D66+D68+D70+D74+D72+D60</f>
        <v>6920365</v>
      </c>
      <c r="E57" s="23">
        <f t="shared" ref="E57:F57" si="17">E58+E62+E64+E66+E68+E70+E74+E72</f>
        <v>1057537</v>
      </c>
      <c r="F57" s="23">
        <f t="shared" si="17"/>
        <v>1073781</v>
      </c>
    </row>
    <row r="58" spans="1:6" ht="33.75" customHeight="1" x14ac:dyDescent="0.25">
      <c r="A58" s="13" t="s">
        <v>51</v>
      </c>
      <c r="B58" s="20" t="s">
        <v>50</v>
      </c>
      <c r="C58" s="20"/>
      <c r="D58" s="21">
        <f>D59</f>
        <v>162625</v>
      </c>
      <c r="E58" s="21">
        <f t="shared" si="16"/>
        <v>177537</v>
      </c>
      <c r="F58" s="21">
        <f t="shared" si="16"/>
        <v>183781</v>
      </c>
    </row>
    <row r="59" spans="1:6" ht="54" customHeight="1" x14ac:dyDescent="0.25">
      <c r="A59" s="11" t="s">
        <v>11</v>
      </c>
      <c r="B59" s="22" t="s">
        <v>50</v>
      </c>
      <c r="C59" s="22" t="s">
        <v>12</v>
      </c>
      <c r="D59" s="23">
        <v>162625</v>
      </c>
      <c r="E59" s="24">
        <v>177537</v>
      </c>
      <c r="F59" s="24">
        <v>183781</v>
      </c>
    </row>
    <row r="60" spans="1:6" ht="36" customHeight="1" x14ac:dyDescent="0.25">
      <c r="A60" s="12" t="s">
        <v>111</v>
      </c>
      <c r="B60" s="18" t="s">
        <v>112</v>
      </c>
      <c r="C60" s="18"/>
      <c r="D60" s="19">
        <f>D61</f>
        <v>1997950</v>
      </c>
      <c r="E60" s="19">
        <v>0</v>
      </c>
      <c r="F60" s="19">
        <v>0</v>
      </c>
    </row>
    <row r="61" spans="1:6" ht="33" customHeight="1" x14ac:dyDescent="0.25">
      <c r="A61" s="11" t="s">
        <v>32</v>
      </c>
      <c r="B61" s="29" t="s">
        <v>112</v>
      </c>
      <c r="C61" s="29" t="s">
        <v>33</v>
      </c>
      <c r="D61" s="31">
        <v>1997950</v>
      </c>
      <c r="E61" s="31">
        <v>0</v>
      </c>
      <c r="F61" s="31">
        <v>0</v>
      </c>
    </row>
    <row r="62" spans="1:6" ht="15.75" x14ac:dyDescent="0.25">
      <c r="A62" s="13" t="s">
        <v>63</v>
      </c>
      <c r="B62" s="20" t="s">
        <v>64</v>
      </c>
      <c r="C62" s="20"/>
      <c r="D62" s="21">
        <f>D63</f>
        <v>1200000</v>
      </c>
      <c r="E62" s="21">
        <f t="shared" ref="E62:F62" si="18">E63</f>
        <v>650000</v>
      </c>
      <c r="F62" s="21">
        <f t="shared" si="18"/>
        <v>650000</v>
      </c>
    </row>
    <row r="63" spans="1:6" ht="35.25" customHeight="1" x14ac:dyDescent="0.25">
      <c r="A63" s="11" t="s">
        <v>32</v>
      </c>
      <c r="B63" s="22" t="s">
        <v>64</v>
      </c>
      <c r="C63" s="22" t="s">
        <v>33</v>
      </c>
      <c r="D63" s="23">
        <v>1200000</v>
      </c>
      <c r="E63" s="23">
        <v>650000</v>
      </c>
      <c r="F63" s="23">
        <v>650000</v>
      </c>
    </row>
    <row r="64" spans="1:6" ht="35.25" customHeight="1" x14ac:dyDescent="0.25">
      <c r="A64" s="13" t="s">
        <v>62</v>
      </c>
      <c r="B64" s="20" t="s">
        <v>61</v>
      </c>
      <c r="C64" s="20"/>
      <c r="D64" s="21">
        <f>D65</f>
        <v>150000</v>
      </c>
      <c r="E64" s="21">
        <f>E65</f>
        <v>150000</v>
      </c>
      <c r="F64" s="21">
        <f>F65</f>
        <v>150000</v>
      </c>
    </row>
    <row r="65" spans="1:6" ht="35.25" customHeight="1" x14ac:dyDescent="0.25">
      <c r="A65" s="11" t="s">
        <v>32</v>
      </c>
      <c r="B65" s="22" t="s">
        <v>61</v>
      </c>
      <c r="C65" s="22" t="s">
        <v>33</v>
      </c>
      <c r="D65" s="23">
        <v>150000</v>
      </c>
      <c r="E65" s="23">
        <v>150000</v>
      </c>
      <c r="F65" s="23">
        <v>150000</v>
      </c>
    </row>
    <row r="66" spans="1:6" ht="37.5" customHeight="1" x14ac:dyDescent="0.25">
      <c r="A66" s="11" t="s">
        <v>101</v>
      </c>
      <c r="B66" s="29" t="s">
        <v>102</v>
      </c>
      <c r="C66" s="20"/>
      <c r="D66" s="21">
        <f>D67</f>
        <v>20000</v>
      </c>
      <c r="E66" s="21">
        <f t="shared" ref="E66:F66" si="19">E67</f>
        <v>20000</v>
      </c>
      <c r="F66" s="21">
        <f t="shared" si="19"/>
        <v>20000</v>
      </c>
    </row>
    <row r="67" spans="1:6" ht="28.5" customHeight="1" x14ac:dyDescent="0.25">
      <c r="A67" s="11" t="s">
        <v>32</v>
      </c>
      <c r="B67" s="29" t="s">
        <v>102</v>
      </c>
      <c r="C67" s="22" t="s">
        <v>33</v>
      </c>
      <c r="D67" s="23">
        <v>20000</v>
      </c>
      <c r="E67" s="24">
        <v>20000</v>
      </c>
      <c r="F67" s="24">
        <v>20000</v>
      </c>
    </row>
    <row r="68" spans="1:6" ht="34.5" customHeight="1" x14ac:dyDescent="0.25">
      <c r="A68" s="13" t="s">
        <v>65</v>
      </c>
      <c r="B68" s="20" t="s">
        <v>66</v>
      </c>
      <c r="C68" s="20"/>
      <c r="D68" s="21">
        <f>SUM(D69)</f>
        <v>100000</v>
      </c>
      <c r="E68" s="21">
        <f>SUM(E69)</f>
        <v>60000</v>
      </c>
      <c r="F68" s="21">
        <f>SUM(F69)</f>
        <v>70000</v>
      </c>
    </row>
    <row r="69" spans="1:6" ht="36.75" customHeight="1" x14ac:dyDescent="0.25">
      <c r="A69" s="11" t="s">
        <v>32</v>
      </c>
      <c r="B69" s="22" t="s">
        <v>66</v>
      </c>
      <c r="C69" s="22" t="s">
        <v>33</v>
      </c>
      <c r="D69" s="23">
        <v>100000</v>
      </c>
      <c r="E69" s="24">
        <v>60000</v>
      </c>
      <c r="F69" s="24">
        <v>70000</v>
      </c>
    </row>
    <row r="70" spans="1:6" ht="51.75" customHeight="1" x14ac:dyDescent="0.25">
      <c r="A70" s="12" t="s">
        <v>109</v>
      </c>
      <c r="B70" s="29" t="s">
        <v>104</v>
      </c>
      <c r="C70" s="20"/>
      <c r="D70" s="19">
        <f>SUM(D71)</f>
        <v>901146</v>
      </c>
      <c r="E70" s="21">
        <f>SUM(E71)</f>
        <v>0</v>
      </c>
      <c r="F70" s="21">
        <f>SUM(F71)</f>
        <v>0</v>
      </c>
    </row>
    <row r="71" spans="1:6" ht="34.5" customHeight="1" x14ac:dyDescent="0.25">
      <c r="A71" s="11" t="s">
        <v>103</v>
      </c>
      <c r="B71" s="29" t="s">
        <v>104</v>
      </c>
      <c r="C71" s="22" t="s">
        <v>33</v>
      </c>
      <c r="D71" s="23">
        <v>901146</v>
      </c>
      <c r="E71" s="21">
        <v>0</v>
      </c>
      <c r="F71" s="21">
        <v>0</v>
      </c>
    </row>
    <row r="72" spans="1:6" ht="58.5" customHeight="1" x14ac:dyDescent="0.25">
      <c r="A72" s="12" t="s">
        <v>109</v>
      </c>
      <c r="B72" s="30" t="s">
        <v>106</v>
      </c>
      <c r="C72" s="18"/>
      <c r="D72" s="19">
        <f>SUM(D73)</f>
        <v>600764</v>
      </c>
      <c r="E72" s="21"/>
      <c r="F72" s="21"/>
    </row>
    <row r="73" spans="1:6" ht="34.5" customHeight="1" x14ac:dyDescent="0.25">
      <c r="A73" s="11" t="s">
        <v>32</v>
      </c>
      <c r="B73" s="29" t="s">
        <v>106</v>
      </c>
      <c r="C73" s="22" t="s">
        <v>33</v>
      </c>
      <c r="D73" s="23">
        <v>600764</v>
      </c>
      <c r="E73" s="21"/>
      <c r="F73" s="21"/>
    </row>
    <row r="74" spans="1:6" ht="48" customHeight="1" x14ac:dyDescent="0.25">
      <c r="A74" s="12" t="s">
        <v>105</v>
      </c>
      <c r="B74" s="30" t="s">
        <v>108</v>
      </c>
      <c r="C74" s="18"/>
      <c r="D74" s="19">
        <f>SUM(D75)</f>
        <v>1787880</v>
      </c>
      <c r="E74" s="21">
        <f>SUM(E75)</f>
        <v>0</v>
      </c>
      <c r="F74" s="21">
        <f>SUM(F75)</f>
        <v>0</v>
      </c>
    </row>
    <row r="75" spans="1:6" ht="34.5" customHeight="1" x14ac:dyDescent="0.25">
      <c r="A75" s="11" t="s">
        <v>32</v>
      </c>
      <c r="B75" s="29" t="s">
        <v>108</v>
      </c>
      <c r="C75" s="22" t="s">
        <v>33</v>
      </c>
      <c r="D75" s="23">
        <v>1787880</v>
      </c>
      <c r="E75" s="21">
        <v>0</v>
      </c>
      <c r="F75" s="21">
        <v>0</v>
      </c>
    </row>
    <row r="76" spans="1:6" ht="21" customHeight="1" x14ac:dyDescent="0.25">
      <c r="A76" s="12" t="s">
        <v>70</v>
      </c>
      <c r="B76" s="25" t="s">
        <v>71</v>
      </c>
      <c r="C76" s="18"/>
      <c r="D76" s="19">
        <f>D77</f>
        <v>5000</v>
      </c>
      <c r="E76" s="19">
        <f t="shared" ref="D76:F78" si="20">E77</f>
        <v>5000</v>
      </c>
      <c r="F76" s="19">
        <f t="shared" si="20"/>
        <v>5000</v>
      </c>
    </row>
    <row r="77" spans="1:6" ht="25.5" customHeight="1" x14ac:dyDescent="0.25">
      <c r="A77" s="15" t="s">
        <v>69</v>
      </c>
      <c r="B77" s="26" t="s">
        <v>72</v>
      </c>
      <c r="C77" s="26"/>
      <c r="D77" s="21">
        <f t="shared" si="20"/>
        <v>5000</v>
      </c>
      <c r="E77" s="21">
        <f t="shared" si="20"/>
        <v>5000</v>
      </c>
      <c r="F77" s="21">
        <f t="shared" si="20"/>
        <v>5000</v>
      </c>
    </row>
    <row r="78" spans="1:6" ht="26.25" customHeight="1" x14ac:dyDescent="0.25">
      <c r="A78" s="14" t="s">
        <v>73</v>
      </c>
      <c r="B78" s="27" t="s">
        <v>74</v>
      </c>
      <c r="C78" s="27"/>
      <c r="D78" s="23">
        <f t="shared" si="20"/>
        <v>5000</v>
      </c>
      <c r="E78" s="23">
        <f t="shared" si="20"/>
        <v>5000</v>
      </c>
      <c r="F78" s="23">
        <f t="shared" si="20"/>
        <v>5000</v>
      </c>
    </row>
    <row r="79" spans="1:6" ht="24" customHeight="1" x14ac:dyDescent="0.25">
      <c r="A79" s="14" t="s">
        <v>17</v>
      </c>
      <c r="B79" s="27" t="s">
        <v>74</v>
      </c>
      <c r="C79" s="27" t="s">
        <v>18</v>
      </c>
      <c r="D79" s="23">
        <v>5000</v>
      </c>
      <c r="E79" s="23">
        <v>5000</v>
      </c>
      <c r="F79" s="23">
        <v>5000</v>
      </c>
    </row>
    <row r="84" spans="4:6" x14ac:dyDescent="0.25">
      <c r="D84" s="28" t="e">
        <f>D13+D18+D23+#REF!+#REF!+D28</f>
        <v>#REF!</v>
      </c>
      <c r="E84" s="28" t="e">
        <f>E13+E18+E23+#REF!+#REF!+E28</f>
        <v>#REF!</v>
      </c>
      <c r="F84" s="28" t="e">
        <f>F13+F18+F23+#REF!+#REF!+F28</f>
        <v>#REF!</v>
      </c>
    </row>
  </sheetData>
  <mergeCells count="3">
    <mergeCell ref="A3:F3"/>
    <mergeCell ref="B2:F2"/>
    <mergeCell ref="D1:F1"/>
  </mergeCells>
  <pageMargins left="0.70866141732283472" right="0.11811023622047245" top="0.15748031496062992" bottom="0.19685039370078741" header="0.31496062992125984" footer="0.31496062992125984"/>
  <pageSetup paperSize="9" scale="55" fitToHeight="2" orientation="portrait" r:id="rId1"/>
  <rowBreaks count="1" manualBreakCount="1">
    <brk id="40"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2025-02-28T11:47:55Z</dcterms:modified>
</cp:coreProperties>
</file>